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28.032010" sheetId="1" r:id="rId1"/>
  </sheets>
  <definedNames/>
  <calcPr fullCalcOnLoad="1"/>
</workbook>
</file>

<file path=xl/sharedStrings.xml><?xml version="1.0" encoding="utf-8"?>
<sst xmlns="http://schemas.openxmlformats.org/spreadsheetml/2006/main" count="223" uniqueCount="167">
  <si>
    <t>Teil</t>
  </si>
  <si>
    <t>Hersteller</t>
  </si>
  <si>
    <t>Bezeichnung</t>
  </si>
  <si>
    <t>Maße</t>
  </si>
  <si>
    <t>Spezifikationen</t>
  </si>
  <si>
    <t>Gewicht</t>
  </si>
  <si>
    <t>Rahmen</t>
  </si>
  <si>
    <t>Scott</t>
  </si>
  <si>
    <t>Spark RC 2009</t>
  </si>
  <si>
    <t>M</t>
  </si>
  <si>
    <t>S 2 M5x8; K 4 M5x15, 2 M5x18, 2 M6x35 Titan; S 2 M5x15 Carbon; entlackt</t>
  </si>
  <si>
    <t>Dämpfer</t>
  </si>
  <si>
    <t>Rock Shox</t>
  </si>
  <si>
    <t>Monarch 4.2</t>
  </si>
  <si>
    <t>165x22,2</t>
  </si>
  <si>
    <t>umgebaut auf Remote Control, K  M5x10</t>
  </si>
  <si>
    <t>Gabel</t>
  </si>
  <si>
    <t>SID Worldcup 2010</t>
  </si>
  <si>
    <t>K M8x15, ohne Rebound-Versteller, Casting: Worldcup 2009,crbonschmiede Ventilkappe, 167mm Schaft</t>
  </si>
  <si>
    <t>Fernbedienung</t>
  </si>
  <si>
    <t>Pushloc</t>
  </si>
  <si>
    <t>K M5x10, M4x15, Adapter Problem Solvers Cable Doubler 1:2 bearbeitet</t>
  </si>
  <si>
    <t>Außenhülle</t>
  </si>
  <si>
    <t>Shimano</t>
  </si>
  <si>
    <t>Yumeya YM-SP81</t>
  </si>
  <si>
    <t>Innenzüge</t>
  </si>
  <si>
    <t>XTR</t>
  </si>
  <si>
    <t>1,2mm</t>
  </si>
  <si>
    <t>inkl. Alligator Endhülsen Alu schwarz</t>
  </si>
  <si>
    <t>Steuersatz</t>
  </si>
  <si>
    <t>Tune</t>
  </si>
  <si>
    <t>Bubu</t>
  </si>
  <si>
    <t>Expander</t>
  </si>
  <si>
    <t>Extralite</t>
  </si>
  <si>
    <t>UltraStar</t>
  </si>
  <si>
    <t>Kappe, Schraube</t>
  </si>
  <si>
    <t>Top Cap</t>
  </si>
  <si>
    <t>Vorbau</t>
  </si>
  <si>
    <t>Ritchey</t>
  </si>
  <si>
    <t>WCS 4Axis</t>
  </si>
  <si>
    <t>90mm, 17°</t>
  </si>
  <si>
    <t>K 6 M5x16, U 6 M5 konvex Titan</t>
  </si>
  <si>
    <t>Lenker</t>
  </si>
  <si>
    <t>Superlogic 10D Flat</t>
  </si>
  <si>
    <t>620mm, 10°</t>
  </si>
  <si>
    <t>Griffe</t>
  </si>
  <si>
    <t>ESI</t>
  </si>
  <si>
    <t>Racer's Edge</t>
  </si>
  <si>
    <t>schwarz</t>
  </si>
  <si>
    <t>Lenkerendstopfen</t>
  </si>
  <si>
    <t>Sattelklemme</t>
  </si>
  <si>
    <t>WCS Mast Topper</t>
  </si>
  <si>
    <t>38,2mm</t>
  </si>
  <si>
    <t>K M5x16, M6x55 Titan</t>
  </si>
  <si>
    <t>Sattel</t>
  </si>
  <si>
    <t>Speedneedle Alcantara</t>
  </si>
  <si>
    <t>Schnellspanner</t>
  </si>
  <si>
    <t>VR-Nabe</t>
  </si>
  <si>
    <t>32 Loch</t>
  </si>
  <si>
    <t>HR-Nabe</t>
  </si>
  <si>
    <t>Speichen</t>
  </si>
  <si>
    <t>Sapim</t>
  </si>
  <si>
    <t>CX-Ray</t>
  </si>
  <si>
    <t>64 Stück</t>
  </si>
  <si>
    <t>Nippel</t>
  </si>
  <si>
    <t>Polyax Alu</t>
  </si>
  <si>
    <t>Felge vorne</t>
  </si>
  <si>
    <t>NoTubes</t>
  </si>
  <si>
    <t>ZTR Alpine</t>
  </si>
  <si>
    <t>Felge hinten</t>
  </si>
  <si>
    <t>Felgenband</t>
  </si>
  <si>
    <t>Yellow Tape</t>
  </si>
  <si>
    <t>21mm</t>
  </si>
  <si>
    <t>Gewicht geschätzt und vom Gewicht der Laufräder abgezogen</t>
  </si>
  <si>
    <t>Ventile</t>
  </si>
  <si>
    <t>Eclipse</t>
  </si>
  <si>
    <t>Latexmilch</t>
  </si>
  <si>
    <t>ca. 60ml pro Rad</t>
  </si>
  <si>
    <t>inkl. Luft 1,8bar/2,2bar</t>
  </si>
  <si>
    <t>Vorderreifen</t>
  </si>
  <si>
    <t>Schwalbe</t>
  </si>
  <si>
    <t>Rocket Ron</t>
  </si>
  <si>
    <t>2,25 Zoll</t>
  </si>
  <si>
    <t>Hinterreifen</t>
  </si>
  <si>
    <t>Furious Fred</t>
  </si>
  <si>
    <t>Innenlager</t>
  </si>
  <si>
    <t>Reset</t>
  </si>
  <si>
    <t>HollowLite</t>
  </si>
  <si>
    <t>73mm</t>
  </si>
  <si>
    <t>ohne Hülse und Dichtungen für Hülse</t>
  </si>
  <si>
    <t>Kurbelarm rechts</t>
  </si>
  <si>
    <t>175mm</t>
  </si>
  <si>
    <t>2 Lagen crankskins transparent</t>
  </si>
  <si>
    <t>Kurbelarm links</t>
  </si>
  <si>
    <t>K M3x9 Titan, 2 Lagen crankskins transparent</t>
  </si>
  <si>
    <t>Kettenblatt groß</t>
  </si>
  <si>
    <t>Specialité TA</t>
  </si>
  <si>
    <t>Chinook</t>
  </si>
  <si>
    <t>42 Zähne, 104mm</t>
  </si>
  <si>
    <t>Kettenblatt klein</t>
  </si>
  <si>
    <t>28 Zähne, 64mm</t>
  </si>
  <si>
    <t>KB-Schrauben</t>
  </si>
  <si>
    <t>Extralite, Tiso</t>
  </si>
  <si>
    <t>ExtraBolt 1</t>
  </si>
  <si>
    <t>Schrauben und Abdeckungen</t>
  </si>
  <si>
    <t>Kurbelschraube</t>
  </si>
  <si>
    <t>Face</t>
  </si>
  <si>
    <t>Pedale</t>
  </si>
  <si>
    <t>ActionTec Titanachsen</t>
  </si>
  <si>
    <t>Kassette</t>
  </si>
  <si>
    <t>11-32 9fach</t>
  </si>
  <si>
    <t>Lockring</t>
  </si>
  <si>
    <t>ExtraBolt 3.3</t>
  </si>
  <si>
    <t>Kette</t>
  </si>
  <si>
    <t>CN-7900</t>
  </si>
  <si>
    <t>108 Glieder</t>
  </si>
  <si>
    <t>Schaltgriffe</t>
  </si>
  <si>
    <t>XTR SL-M970</t>
  </si>
  <si>
    <t>K 2 M4x15, 2 M5x10, BK Composites Schellen, XXLight Zugeinsteller M5</t>
  </si>
  <si>
    <t>Schaltwerk</t>
  </si>
  <si>
    <t>XTR RD-M972</t>
  </si>
  <si>
    <t>K M6x10, M4x20, 2 M4x15, S 2 M5x14,2, coparni Ausleger, Face Ti-/Al</t>
  </si>
  <si>
    <t>Umwerfer</t>
  </si>
  <si>
    <t>Dura Ace 7900</t>
  </si>
  <si>
    <t>K  M5x10,  M5x15, 2 M4x15, U M5 DIN 125</t>
  </si>
  <si>
    <t>Schaltaußenhülle</t>
  </si>
  <si>
    <t>Schaltzüge</t>
  </si>
  <si>
    <t>Bremshebel</t>
  </si>
  <si>
    <t>XTR BL-M 975A</t>
  </si>
  <si>
    <t>Tiso KB-Schrauben lang, BK Composites Deckel, R&amp;G Carbonstab im Hebeldrehpunkt</t>
  </si>
  <si>
    <t>Bremsleitungen</t>
  </si>
  <si>
    <t>Yumeya YM-BH82</t>
  </si>
  <si>
    <t>inkl. Überwurfmuttern Jäger Titan natur</t>
  </si>
  <si>
    <t>Bremsflüssigkeit</t>
  </si>
  <si>
    <t>Mineralöl</t>
  </si>
  <si>
    <t>Gewicht errechnet</t>
  </si>
  <si>
    <t>Sattel vorne</t>
  </si>
  <si>
    <t>K 2 M6x16 Titan, Beläge: Koolstop Alu</t>
  </si>
  <si>
    <t>Sattel hinten</t>
  </si>
  <si>
    <t xml:space="preserve"> </t>
  </si>
  <si>
    <t>K 2 M6x12 Titan, Beläge: Koolstop Alu</t>
  </si>
  <si>
    <t>Disc vorne</t>
  </si>
  <si>
    <t>XTR RT-97</t>
  </si>
  <si>
    <t>160mm</t>
  </si>
  <si>
    <t>inklusive Lockring</t>
  </si>
  <si>
    <t>Disc hinten</t>
  </si>
  <si>
    <t>XTR RT-97S</t>
  </si>
  <si>
    <t>140mm</t>
  </si>
  <si>
    <t>Strebenschutz</t>
  </si>
  <si>
    <t>NC-17</t>
  </si>
  <si>
    <t>Frame Sox</t>
  </si>
  <si>
    <t>Super Jumbo</t>
  </si>
  <si>
    <t>Flaschenhalter</t>
  </si>
  <si>
    <t>Campagnolo</t>
  </si>
  <si>
    <t>Record</t>
  </si>
  <si>
    <t>K 2 M5x15</t>
  </si>
  <si>
    <t>Computer</t>
  </si>
  <si>
    <t>Polar</t>
  </si>
  <si>
    <t>CS600X</t>
  </si>
  <si>
    <t>inkl. falcixx Displayschutzfolie</t>
  </si>
  <si>
    <t>Summe</t>
  </si>
  <si>
    <t>Schummelgewicht</t>
  </si>
  <si>
    <t>Laufräder nackt</t>
  </si>
  <si>
    <t>Laufräder kompl.</t>
  </si>
  <si>
    <t>Kurbelset</t>
  </si>
  <si>
    <t>© crazyeddie</t>
  </si>
  <si>
    <t>Bremsen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</si>
</sst>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172" fontId="1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172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72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172" fontId="0" fillId="3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172" fontId="2" fillId="3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172" fontId="2" fillId="2" borderId="1" xfId="0" applyNumberFormat="1" applyFont="1" applyFill="1" applyBorder="1" applyAlignment="1">
      <alignment horizontal="right"/>
    </xf>
    <xf numFmtId="172" fontId="2" fillId="0" borderId="1" xfId="0" applyNumberFormat="1" applyFont="1" applyBorder="1" applyAlignment="1">
      <alignment horizontal="right"/>
    </xf>
    <xf numFmtId="17" fontId="0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172" fontId="0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172" fontId="2" fillId="4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172" fontId="1" fillId="3" borderId="1" xfId="0" applyNumberFormat="1" applyFont="1" applyFill="1" applyBorder="1" applyAlignment="1">
      <alignment horizontal="right"/>
    </xf>
    <xf numFmtId="0" fontId="5" fillId="0" borderId="1" xfId="17" applyFill="1" applyBorder="1" applyAlignment="1">
      <alignment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eddie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34">
      <selection activeCell="C65" sqref="C65"/>
    </sheetView>
  </sheetViews>
  <sheetFormatPr defaultColWidth="11.421875" defaultRowHeight="12.75"/>
  <cols>
    <col min="1" max="1" width="15.57421875" style="0" bestFit="1" customWidth="1"/>
    <col min="2" max="2" width="12.421875" style="0" bestFit="1" customWidth="1"/>
    <col min="3" max="3" width="20.28125" style="0" bestFit="1" customWidth="1"/>
    <col min="4" max="4" width="15.8515625" style="0" bestFit="1" customWidth="1"/>
    <col min="5" max="5" width="89.57421875" style="0" bestFit="1" customWidth="1"/>
    <col min="6" max="6" width="8.42187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 s="3" t="s">
        <v>6</v>
      </c>
      <c r="B2" s="3" t="s">
        <v>7</v>
      </c>
      <c r="C2" s="4" t="s">
        <v>8</v>
      </c>
      <c r="D2" s="4" t="s">
        <v>9</v>
      </c>
      <c r="E2" s="4" t="s">
        <v>10</v>
      </c>
      <c r="F2" s="5">
        <f>1533.6+5.8+12.1+2.4-1.2</f>
        <v>1552.6999999999998</v>
      </c>
    </row>
    <row r="3" spans="1:6" ht="12.75">
      <c r="A3" s="6" t="s">
        <v>11</v>
      </c>
      <c r="B3" s="6" t="s">
        <v>12</v>
      </c>
      <c r="C3" s="7" t="s">
        <v>13</v>
      </c>
      <c r="D3" s="7" t="s">
        <v>14</v>
      </c>
      <c r="E3" s="8" t="s">
        <v>15</v>
      </c>
      <c r="F3" s="9">
        <v>245.9</v>
      </c>
    </row>
    <row r="4" spans="1:6" ht="12.75">
      <c r="A4" s="3" t="s">
        <v>16</v>
      </c>
      <c r="B4" s="3" t="s">
        <v>12</v>
      </c>
      <c r="C4" s="4" t="s">
        <v>17</v>
      </c>
      <c r="D4" s="10"/>
      <c r="E4" s="4" t="s">
        <v>18</v>
      </c>
      <c r="F4" s="11">
        <v>1358.6</v>
      </c>
    </row>
    <row r="5" spans="1:6" ht="12.75">
      <c r="A5" s="6" t="s">
        <v>19</v>
      </c>
      <c r="B5" s="12" t="s">
        <v>12</v>
      </c>
      <c r="C5" s="8" t="s">
        <v>20</v>
      </c>
      <c r="D5" s="8"/>
      <c r="E5" s="8" t="s">
        <v>21</v>
      </c>
      <c r="F5" s="9">
        <f>36.5+16.3</f>
        <v>52.8</v>
      </c>
    </row>
    <row r="6" spans="1:6" ht="12.75">
      <c r="A6" s="13" t="s">
        <v>22</v>
      </c>
      <c r="B6" s="13" t="s">
        <v>23</v>
      </c>
      <c r="C6" s="4" t="s">
        <v>24</v>
      </c>
      <c r="D6" s="10"/>
      <c r="E6" s="10"/>
      <c r="F6" s="11">
        <f>7.5+15.9</f>
        <v>23.4</v>
      </c>
    </row>
    <row r="7" spans="1:6" ht="12.75">
      <c r="A7" s="14" t="s">
        <v>25</v>
      </c>
      <c r="B7" s="14" t="s">
        <v>23</v>
      </c>
      <c r="C7" s="15" t="s">
        <v>26</v>
      </c>
      <c r="D7" s="15" t="s">
        <v>27</v>
      </c>
      <c r="E7" s="15" t="s">
        <v>28</v>
      </c>
      <c r="F7" s="16">
        <f>22.5-11.5+0.3</f>
        <v>11.3</v>
      </c>
    </row>
    <row r="8" spans="1:6" ht="12.75">
      <c r="A8" s="17" t="s">
        <v>29</v>
      </c>
      <c r="B8" s="18" t="s">
        <v>30</v>
      </c>
      <c r="C8" s="18" t="s">
        <v>31</v>
      </c>
      <c r="D8" s="19"/>
      <c r="E8" s="18"/>
      <c r="F8" s="5">
        <v>64.5</v>
      </c>
    </row>
    <row r="9" spans="1:6" ht="12.75">
      <c r="A9" s="14" t="s">
        <v>32</v>
      </c>
      <c r="B9" s="20" t="s">
        <v>33</v>
      </c>
      <c r="C9" s="21" t="s">
        <v>34</v>
      </c>
      <c r="D9" s="21"/>
      <c r="E9" s="21"/>
      <c r="F9" s="16">
        <v>9.3</v>
      </c>
    </row>
    <row r="10" spans="1:6" ht="12.75">
      <c r="A10" s="17" t="s">
        <v>35</v>
      </c>
      <c r="B10" s="17" t="s">
        <v>33</v>
      </c>
      <c r="C10" s="18" t="s">
        <v>36</v>
      </c>
      <c r="D10" s="18"/>
      <c r="E10" s="18"/>
      <c r="F10" s="5">
        <v>5.6</v>
      </c>
    </row>
    <row r="11" spans="1:6" ht="12.75">
      <c r="A11" s="20" t="s">
        <v>37</v>
      </c>
      <c r="B11" s="14" t="s">
        <v>38</v>
      </c>
      <c r="C11" s="15" t="s">
        <v>39</v>
      </c>
      <c r="D11" s="15" t="s">
        <v>40</v>
      </c>
      <c r="E11" s="15" t="s">
        <v>41</v>
      </c>
      <c r="F11" s="22">
        <v>105.5</v>
      </c>
    </row>
    <row r="12" spans="1:6" ht="12.75">
      <c r="A12" s="17" t="s">
        <v>42</v>
      </c>
      <c r="B12" s="23" t="s">
        <v>38</v>
      </c>
      <c r="C12" s="19" t="s">
        <v>43</v>
      </c>
      <c r="D12" s="19" t="s">
        <v>44</v>
      </c>
      <c r="E12" s="18"/>
      <c r="F12" s="5">
        <v>126.5</v>
      </c>
    </row>
    <row r="13" spans="1:6" ht="12.75">
      <c r="A13" s="20" t="s">
        <v>45</v>
      </c>
      <c r="B13" s="14" t="s">
        <v>46</v>
      </c>
      <c r="C13" s="15" t="s">
        <v>47</v>
      </c>
      <c r="D13" s="21"/>
      <c r="E13" s="15" t="s">
        <v>48</v>
      </c>
      <c r="F13" s="16">
        <v>41</v>
      </c>
    </row>
    <row r="14" spans="1:6" ht="12.75">
      <c r="A14" s="17" t="s">
        <v>49</v>
      </c>
      <c r="B14" s="17"/>
      <c r="C14" s="18"/>
      <c r="D14" s="18"/>
      <c r="E14" s="18"/>
      <c r="F14" s="5">
        <v>2.9</v>
      </c>
    </row>
    <row r="15" spans="1:6" ht="12.75">
      <c r="A15" s="20" t="s">
        <v>50</v>
      </c>
      <c r="B15" s="14" t="s">
        <v>38</v>
      </c>
      <c r="C15" s="15" t="s">
        <v>51</v>
      </c>
      <c r="D15" s="15" t="s">
        <v>52</v>
      </c>
      <c r="E15" s="15" t="s">
        <v>53</v>
      </c>
      <c r="F15" s="16">
        <v>125.7</v>
      </c>
    </row>
    <row r="16" spans="1:6" ht="12.75">
      <c r="A16" s="3" t="s">
        <v>54</v>
      </c>
      <c r="B16" s="23" t="s">
        <v>30</v>
      </c>
      <c r="C16" s="13" t="s">
        <v>55</v>
      </c>
      <c r="D16" s="10"/>
      <c r="E16" s="10"/>
      <c r="F16" s="11">
        <v>90.4</v>
      </c>
    </row>
    <row r="17" spans="1:6" ht="12.75">
      <c r="A17" s="6" t="s">
        <v>56</v>
      </c>
      <c r="B17" s="6" t="s">
        <v>23</v>
      </c>
      <c r="C17" s="7" t="s">
        <v>26</v>
      </c>
      <c r="D17" s="7"/>
      <c r="E17" s="7"/>
      <c r="F17" s="9">
        <v>119.2</v>
      </c>
    </row>
    <row r="18" spans="1:6" ht="12.75">
      <c r="A18" s="3" t="s">
        <v>57</v>
      </c>
      <c r="B18" s="3" t="s">
        <v>23</v>
      </c>
      <c r="C18" s="4" t="s">
        <v>26</v>
      </c>
      <c r="D18" s="4" t="s">
        <v>58</v>
      </c>
      <c r="E18" s="10"/>
      <c r="F18" s="11">
        <f>620.9-5.9</f>
        <v>615</v>
      </c>
    </row>
    <row r="19" spans="1:6" ht="12.75">
      <c r="A19" s="6" t="s">
        <v>59</v>
      </c>
      <c r="B19" s="6" t="s">
        <v>23</v>
      </c>
      <c r="C19" s="8" t="s">
        <v>26</v>
      </c>
      <c r="D19" s="8" t="s">
        <v>58</v>
      </c>
      <c r="E19" s="7"/>
      <c r="F19" s="9">
        <f>750.6-5.6</f>
        <v>745</v>
      </c>
    </row>
    <row r="20" spans="1:6" ht="12.75">
      <c r="A20" s="3" t="s">
        <v>60</v>
      </c>
      <c r="B20" s="13" t="s">
        <v>61</v>
      </c>
      <c r="C20" s="4" t="s">
        <v>62</v>
      </c>
      <c r="D20" s="4" t="s">
        <v>63</v>
      </c>
      <c r="E20" s="4"/>
      <c r="F20" s="11">
        <v>0</v>
      </c>
    </row>
    <row r="21" spans="1:6" ht="12.75">
      <c r="A21" s="6" t="s">
        <v>64</v>
      </c>
      <c r="B21" s="12" t="s">
        <v>61</v>
      </c>
      <c r="C21" s="8" t="s">
        <v>65</v>
      </c>
      <c r="D21" s="8" t="s">
        <v>63</v>
      </c>
      <c r="E21" s="8"/>
      <c r="F21" s="9">
        <v>0</v>
      </c>
    </row>
    <row r="22" spans="1:6" ht="12.75">
      <c r="A22" s="17" t="s">
        <v>66</v>
      </c>
      <c r="B22" s="13" t="s">
        <v>67</v>
      </c>
      <c r="C22" s="4" t="s">
        <v>68</v>
      </c>
      <c r="D22" s="4" t="s">
        <v>58</v>
      </c>
      <c r="E22" s="10"/>
      <c r="F22" s="11">
        <v>0</v>
      </c>
    </row>
    <row r="23" spans="1:6" ht="12.75">
      <c r="A23" s="6" t="s">
        <v>69</v>
      </c>
      <c r="B23" s="12" t="s">
        <v>67</v>
      </c>
      <c r="C23" s="8" t="s">
        <v>68</v>
      </c>
      <c r="D23" s="8" t="s">
        <v>58</v>
      </c>
      <c r="E23" s="7"/>
      <c r="F23" s="9">
        <v>0</v>
      </c>
    </row>
    <row r="24" spans="1:6" ht="12.75">
      <c r="A24" s="17" t="s">
        <v>70</v>
      </c>
      <c r="B24" s="23" t="s">
        <v>67</v>
      </c>
      <c r="C24" s="13" t="s">
        <v>71</v>
      </c>
      <c r="D24" s="4" t="s">
        <v>72</v>
      </c>
      <c r="E24" s="4" t="s">
        <v>73</v>
      </c>
      <c r="F24" s="11">
        <v>11.5</v>
      </c>
    </row>
    <row r="25" spans="1:6" ht="12.75">
      <c r="A25" s="6" t="s">
        <v>74</v>
      </c>
      <c r="B25" s="8" t="s">
        <v>75</v>
      </c>
      <c r="C25" s="7"/>
      <c r="D25" s="7"/>
      <c r="E25" s="7"/>
      <c r="F25" s="24">
        <v>14.7</v>
      </c>
    </row>
    <row r="26" spans="1:6" ht="12.75">
      <c r="A26" s="17" t="s">
        <v>76</v>
      </c>
      <c r="B26" s="18" t="s">
        <v>67</v>
      </c>
      <c r="C26" s="18"/>
      <c r="D26" s="4" t="s">
        <v>77</v>
      </c>
      <c r="E26" s="4" t="s">
        <v>78</v>
      </c>
      <c r="F26" s="25">
        <f>(1328.7-1272.6)+(1589.2-1523.3)</f>
        <v>122.00000000000023</v>
      </c>
    </row>
    <row r="27" spans="1:6" ht="12.75">
      <c r="A27" s="6" t="s">
        <v>79</v>
      </c>
      <c r="B27" s="6" t="s">
        <v>80</v>
      </c>
      <c r="C27" s="7" t="s">
        <v>81</v>
      </c>
      <c r="D27" s="6" t="s">
        <v>82</v>
      </c>
      <c r="E27" s="7"/>
      <c r="F27" s="9">
        <v>453.1</v>
      </c>
    </row>
    <row r="28" spans="1:6" ht="12.75">
      <c r="A28" s="3" t="s">
        <v>83</v>
      </c>
      <c r="B28" s="17" t="s">
        <v>80</v>
      </c>
      <c r="C28" s="18" t="s">
        <v>84</v>
      </c>
      <c r="D28" s="3" t="s">
        <v>82</v>
      </c>
      <c r="E28" s="10"/>
      <c r="F28" s="11">
        <v>375.8</v>
      </c>
    </row>
    <row r="29" spans="1:6" ht="12.75">
      <c r="A29" s="6" t="s">
        <v>85</v>
      </c>
      <c r="B29" s="12" t="s">
        <v>86</v>
      </c>
      <c r="C29" s="8" t="s">
        <v>87</v>
      </c>
      <c r="D29" s="7" t="s">
        <v>88</v>
      </c>
      <c r="E29" s="8" t="s">
        <v>89</v>
      </c>
      <c r="F29" s="24">
        <v>69</v>
      </c>
    </row>
    <row r="30" spans="1:6" ht="12.75">
      <c r="A30" s="3" t="s">
        <v>90</v>
      </c>
      <c r="B30" s="3" t="s">
        <v>23</v>
      </c>
      <c r="C30" s="10" t="s">
        <v>26</v>
      </c>
      <c r="D30" s="10" t="s">
        <v>91</v>
      </c>
      <c r="E30" s="4" t="s">
        <v>92</v>
      </c>
      <c r="F30" s="25">
        <v>334.5</v>
      </c>
    </row>
    <row r="31" spans="1:6" ht="12.75">
      <c r="A31" s="6" t="s">
        <v>93</v>
      </c>
      <c r="B31" s="6" t="s">
        <v>23</v>
      </c>
      <c r="C31" s="7" t="s">
        <v>26</v>
      </c>
      <c r="D31" s="7" t="s">
        <v>91</v>
      </c>
      <c r="E31" s="8" t="s">
        <v>94</v>
      </c>
      <c r="F31" s="9">
        <v>197.5</v>
      </c>
    </row>
    <row r="32" spans="1:6" ht="12.75">
      <c r="A32" s="3" t="s">
        <v>95</v>
      </c>
      <c r="B32" s="13" t="s">
        <v>96</v>
      </c>
      <c r="C32" s="19" t="s">
        <v>97</v>
      </c>
      <c r="D32" s="4" t="s">
        <v>98</v>
      </c>
      <c r="E32" s="10"/>
      <c r="F32" s="11">
        <v>65.8</v>
      </c>
    </row>
    <row r="33" spans="1:6" ht="12.75">
      <c r="A33" s="6" t="s">
        <v>99</v>
      </c>
      <c r="B33" s="12" t="s">
        <v>96</v>
      </c>
      <c r="C33" s="8" t="s">
        <v>97</v>
      </c>
      <c r="D33" s="8" t="s">
        <v>100</v>
      </c>
      <c r="E33" s="7"/>
      <c r="F33" s="9">
        <v>29.5</v>
      </c>
    </row>
    <row r="34" spans="1:6" ht="12.75">
      <c r="A34" s="3" t="s">
        <v>101</v>
      </c>
      <c r="B34" s="13" t="s">
        <v>102</v>
      </c>
      <c r="C34" s="19" t="s">
        <v>103</v>
      </c>
      <c r="D34" s="10"/>
      <c r="E34" s="19" t="s">
        <v>104</v>
      </c>
      <c r="F34" s="11">
        <f>6.3+0.4+3.2+3.9+8.5</f>
        <v>22.3</v>
      </c>
    </row>
    <row r="35" spans="1:6" ht="12.75">
      <c r="A35" s="6" t="s">
        <v>105</v>
      </c>
      <c r="B35" s="12" t="s">
        <v>106</v>
      </c>
      <c r="C35" s="8"/>
      <c r="D35" s="7"/>
      <c r="E35" s="7"/>
      <c r="F35" s="9">
        <v>8</v>
      </c>
    </row>
    <row r="36" spans="1:6" ht="12.75">
      <c r="A36" s="3" t="s">
        <v>107</v>
      </c>
      <c r="B36" s="3" t="s">
        <v>23</v>
      </c>
      <c r="C36" s="10" t="s">
        <v>26</v>
      </c>
      <c r="D36" s="10"/>
      <c r="E36" s="10" t="s">
        <v>108</v>
      </c>
      <c r="F36" s="11">
        <v>290.8</v>
      </c>
    </row>
    <row r="37" spans="1:6" ht="12.75">
      <c r="A37" s="6" t="s">
        <v>109</v>
      </c>
      <c r="B37" s="6" t="s">
        <v>23</v>
      </c>
      <c r="C37" s="7" t="s">
        <v>26</v>
      </c>
      <c r="D37" s="26" t="s">
        <v>110</v>
      </c>
      <c r="E37" s="26"/>
      <c r="F37" s="24">
        <v>219.4</v>
      </c>
    </row>
    <row r="38" spans="1:6" ht="12.75">
      <c r="A38" s="3" t="s">
        <v>111</v>
      </c>
      <c r="B38" s="13" t="s">
        <v>33</v>
      </c>
      <c r="C38" s="4" t="s">
        <v>112</v>
      </c>
      <c r="D38" s="10"/>
      <c r="E38" s="10"/>
      <c r="F38" s="11">
        <v>3.8</v>
      </c>
    </row>
    <row r="39" spans="1:6" ht="12.75">
      <c r="A39" s="6" t="s">
        <v>113</v>
      </c>
      <c r="B39" s="6" t="s">
        <v>23</v>
      </c>
      <c r="C39" s="7" t="s">
        <v>114</v>
      </c>
      <c r="D39" s="7" t="s">
        <v>115</v>
      </c>
      <c r="E39" s="7"/>
      <c r="F39" s="9">
        <f>247.9-0.7</f>
        <v>247.20000000000002</v>
      </c>
    </row>
    <row r="40" spans="1:6" ht="12.75">
      <c r="A40" s="3" t="s">
        <v>116</v>
      </c>
      <c r="B40" s="3" t="s">
        <v>23</v>
      </c>
      <c r="C40" s="4" t="s">
        <v>117</v>
      </c>
      <c r="D40" s="10"/>
      <c r="E40" s="4" t="s">
        <v>118</v>
      </c>
      <c r="F40" s="11">
        <f>91.8+98.1</f>
        <v>189.89999999999998</v>
      </c>
    </row>
    <row r="41" spans="1:6" ht="12.75">
      <c r="A41" s="6" t="s">
        <v>119</v>
      </c>
      <c r="B41" s="6" t="s">
        <v>23</v>
      </c>
      <c r="C41" s="8" t="s">
        <v>120</v>
      </c>
      <c r="D41" s="7"/>
      <c r="E41" s="8" t="s">
        <v>121</v>
      </c>
      <c r="F41" s="24">
        <f>158.2-4.8+10.5</f>
        <v>163.89999999999998</v>
      </c>
    </row>
    <row r="42" spans="1:6" ht="12.75">
      <c r="A42" s="3" t="s">
        <v>122</v>
      </c>
      <c r="B42" s="3" t="s">
        <v>23</v>
      </c>
      <c r="C42" s="18" t="s">
        <v>123</v>
      </c>
      <c r="D42" s="10"/>
      <c r="E42" s="4" t="s">
        <v>124</v>
      </c>
      <c r="F42" s="11">
        <v>75.3</v>
      </c>
    </row>
    <row r="43" spans="1:6" ht="12.75">
      <c r="A43" s="12" t="s">
        <v>125</v>
      </c>
      <c r="B43" s="12" t="s">
        <v>23</v>
      </c>
      <c r="C43" s="8" t="s">
        <v>24</v>
      </c>
      <c r="D43" s="7"/>
      <c r="E43" s="8"/>
      <c r="F43" s="24">
        <f>35.1+10</f>
        <v>45.1</v>
      </c>
    </row>
    <row r="44" spans="1:6" ht="12.75">
      <c r="A44" s="23" t="s">
        <v>126</v>
      </c>
      <c r="B44" s="23" t="s">
        <v>23</v>
      </c>
      <c r="C44" s="23" t="s">
        <v>26</v>
      </c>
      <c r="D44" s="23" t="s">
        <v>27</v>
      </c>
      <c r="E44" s="19" t="s">
        <v>28</v>
      </c>
      <c r="F44" s="5">
        <f>32.8-9.2</f>
        <v>23.599999999999998</v>
      </c>
    </row>
    <row r="45" spans="1:6" ht="12.75">
      <c r="A45" s="14" t="s">
        <v>127</v>
      </c>
      <c r="B45" s="14" t="s">
        <v>23</v>
      </c>
      <c r="C45" s="15" t="s">
        <v>128</v>
      </c>
      <c r="D45" s="15"/>
      <c r="E45" s="15" t="s">
        <v>129</v>
      </c>
      <c r="F45" s="16">
        <f>187.6-6.8+1.5</f>
        <v>182.29999999999998</v>
      </c>
    </row>
    <row r="46" spans="1:6" ht="12.75">
      <c r="A46" s="13" t="s">
        <v>130</v>
      </c>
      <c r="B46" s="13" t="s">
        <v>23</v>
      </c>
      <c r="C46" s="19" t="s">
        <v>131</v>
      </c>
      <c r="D46" s="4"/>
      <c r="E46" s="4" t="s">
        <v>132</v>
      </c>
      <c r="F46" s="11">
        <f>8+14.3+30.2</f>
        <v>52.5</v>
      </c>
    </row>
    <row r="47" spans="1:6" ht="12.75">
      <c r="A47" s="14" t="s">
        <v>133</v>
      </c>
      <c r="B47" s="14" t="s">
        <v>23</v>
      </c>
      <c r="C47" s="15" t="s">
        <v>134</v>
      </c>
      <c r="D47" s="15"/>
      <c r="E47" s="15" t="s">
        <v>135</v>
      </c>
      <c r="F47" s="16">
        <f>221.9+235.8-187.6-52.5-102.9-98.9</f>
        <v>15.800000000000011</v>
      </c>
    </row>
    <row r="48" spans="1:6" ht="12.75">
      <c r="A48" s="27" t="s">
        <v>136</v>
      </c>
      <c r="B48" s="28" t="s">
        <v>23</v>
      </c>
      <c r="C48" s="29" t="s">
        <v>26</v>
      </c>
      <c r="D48" s="29"/>
      <c r="E48" s="29" t="s">
        <v>137</v>
      </c>
      <c r="F48" s="30">
        <f>86.9+6+9.6</f>
        <v>102.5</v>
      </c>
    </row>
    <row r="49" spans="1:6" ht="12.75">
      <c r="A49" s="14" t="s">
        <v>138</v>
      </c>
      <c r="B49" s="20" t="s">
        <v>23</v>
      </c>
      <c r="C49" s="21" t="s">
        <v>26</v>
      </c>
      <c r="D49" s="21" t="s">
        <v>139</v>
      </c>
      <c r="E49" s="15" t="s">
        <v>140</v>
      </c>
      <c r="F49" s="22">
        <f>83.2+4.8+0.4+9.7</f>
        <v>98.10000000000001</v>
      </c>
    </row>
    <row r="50" spans="1:6" ht="12.75">
      <c r="A50" s="27" t="s">
        <v>141</v>
      </c>
      <c r="B50" s="28" t="s">
        <v>23</v>
      </c>
      <c r="C50" s="31" t="s">
        <v>142</v>
      </c>
      <c r="D50" s="29" t="s">
        <v>143</v>
      </c>
      <c r="E50" s="31" t="s">
        <v>144</v>
      </c>
      <c r="F50" s="32">
        <v>137.5</v>
      </c>
    </row>
    <row r="51" spans="1:6" ht="12.75">
      <c r="A51" s="14" t="s">
        <v>145</v>
      </c>
      <c r="B51" s="20" t="s">
        <v>23</v>
      </c>
      <c r="C51" s="15" t="s">
        <v>146</v>
      </c>
      <c r="D51" s="21" t="s">
        <v>147</v>
      </c>
      <c r="E51" s="15" t="s">
        <v>144</v>
      </c>
      <c r="F51" s="22">
        <v>110.3</v>
      </c>
    </row>
    <row r="52" spans="1:6" ht="12.75">
      <c r="A52" s="27" t="s">
        <v>148</v>
      </c>
      <c r="B52" s="27" t="s">
        <v>149</v>
      </c>
      <c r="C52" s="27" t="s">
        <v>150</v>
      </c>
      <c r="D52" s="31" t="s">
        <v>151</v>
      </c>
      <c r="E52" s="29"/>
      <c r="F52" s="32">
        <v>14.6</v>
      </c>
    </row>
    <row r="53" spans="1:6" ht="12.75">
      <c r="A53" s="20" t="s">
        <v>152</v>
      </c>
      <c r="B53" s="14" t="s">
        <v>153</v>
      </c>
      <c r="C53" s="15" t="s">
        <v>154</v>
      </c>
      <c r="D53" s="21"/>
      <c r="E53" s="15" t="s">
        <v>155</v>
      </c>
      <c r="F53" s="22">
        <v>22.8</v>
      </c>
    </row>
    <row r="54" spans="1:6" ht="12.75">
      <c r="A54" s="28" t="s">
        <v>156</v>
      </c>
      <c r="B54" s="28" t="s">
        <v>157</v>
      </c>
      <c r="C54" s="31" t="s">
        <v>158</v>
      </c>
      <c r="D54" s="29"/>
      <c r="E54" s="31" t="s">
        <v>159</v>
      </c>
      <c r="F54" s="30">
        <f>20.2+41.5-0.7</f>
        <v>61</v>
      </c>
    </row>
    <row r="55" spans="1:6" ht="12.75">
      <c r="A55" s="43"/>
      <c r="B55" s="6"/>
      <c r="C55" s="6"/>
      <c r="D55" s="6"/>
      <c r="E55" s="42" t="s">
        <v>160</v>
      </c>
      <c r="F55" s="33">
        <f>SUM(F2:F54)</f>
        <v>9055.399999999998</v>
      </c>
    </row>
    <row r="56" spans="1:6" ht="12.75">
      <c r="A56" s="17"/>
      <c r="B56" s="17"/>
      <c r="C56" s="17"/>
      <c r="D56" s="17"/>
      <c r="E56" s="40" t="s">
        <v>161</v>
      </c>
      <c r="F56" s="34">
        <f>F55-SUM(F52:F54)-F36</f>
        <v>8666.199999999999</v>
      </c>
    </row>
    <row r="57" spans="1:6" ht="12.75">
      <c r="A57" s="6"/>
      <c r="B57" s="6"/>
      <c r="C57" s="6"/>
      <c r="D57" s="6"/>
      <c r="E57" s="33" t="s">
        <v>162</v>
      </c>
      <c r="F57" s="33">
        <f>SUM(F18:F23)</f>
        <v>1360</v>
      </c>
    </row>
    <row r="58" spans="1:6" ht="12.75">
      <c r="A58" s="17"/>
      <c r="B58" s="17"/>
      <c r="C58" s="17"/>
      <c r="D58" s="17"/>
      <c r="E58" s="35" t="s">
        <v>163</v>
      </c>
      <c r="F58" s="35">
        <f>SUM(F17:F28)+F37+F38</f>
        <v>2679.500000000001</v>
      </c>
    </row>
    <row r="59" spans="1:6" ht="12.75">
      <c r="A59" s="36"/>
      <c r="B59" s="37"/>
      <c r="C59" s="37"/>
      <c r="D59" s="37"/>
      <c r="E59" s="38" t="s">
        <v>164</v>
      </c>
      <c r="F59" s="38">
        <f>SUM(F29:F35)</f>
        <v>726.5999999999999</v>
      </c>
    </row>
    <row r="60" spans="1:6" ht="12.75">
      <c r="A60" s="39" t="s">
        <v>165</v>
      </c>
      <c r="B60" s="17"/>
      <c r="C60" s="17"/>
      <c r="D60" s="17"/>
      <c r="E60" s="41" t="s">
        <v>166</v>
      </c>
      <c r="F60" s="35">
        <f>SUM(F45:F51)</f>
        <v>699</v>
      </c>
    </row>
  </sheetData>
  <hyperlinks>
    <hyperlink ref="A60" r:id="rId1" display="© crazyeddie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Lukas Rauber</cp:lastModifiedBy>
  <dcterms:created xsi:type="dcterms:W3CDTF">1996-10-17T05:27:31Z</dcterms:created>
  <dcterms:modified xsi:type="dcterms:W3CDTF">2010-03-28T21:36:31Z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